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2" yWindow="84" windowWidth="12372" windowHeight="7392" activeTab="1"/>
  </bookViews>
  <sheets>
    <sheet name="22-23" sheetId="4" r:id="rId1"/>
    <sheet name="21-22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Q5" i="4"/>
  <c r="P5"/>
  <c r="O5"/>
  <c r="I5"/>
  <c r="O9"/>
  <c r="O7"/>
  <c r="I9"/>
  <c r="P9" s="1"/>
  <c r="Q9" s="1"/>
  <c r="I7"/>
  <c r="O25"/>
  <c r="I25"/>
  <c r="O23"/>
  <c r="I23"/>
  <c r="O21"/>
  <c r="I21"/>
  <c r="O19"/>
  <c r="I19"/>
  <c r="O17"/>
  <c r="I17"/>
  <c r="O15"/>
  <c r="I15"/>
  <c r="P15" s="1"/>
  <c r="Q15" s="1"/>
  <c r="O13"/>
  <c r="I13"/>
  <c r="O11"/>
  <c r="I11"/>
  <c r="P11" s="1"/>
  <c r="Q11" s="1"/>
  <c r="P9" i="1"/>
  <c r="P5"/>
  <c r="P27"/>
  <c r="Q27"/>
  <c r="Q11"/>
  <c r="Q13"/>
  <c r="O37"/>
  <c r="O35"/>
  <c r="O33"/>
  <c r="O31"/>
  <c r="O29"/>
  <c r="O27"/>
  <c r="O25"/>
  <c r="O23"/>
  <c r="O21"/>
  <c r="O19"/>
  <c r="O17"/>
  <c r="O15"/>
  <c r="O13"/>
  <c r="O11"/>
  <c r="O9"/>
  <c r="O7"/>
  <c r="O5"/>
  <c r="I37"/>
  <c r="I35"/>
  <c r="I33"/>
  <c r="I31"/>
  <c r="I29"/>
  <c r="I27"/>
  <c r="I25"/>
  <c r="I23"/>
  <c r="I21"/>
  <c r="I19"/>
  <c r="I17"/>
  <c r="I15"/>
  <c r="I13"/>
  <c r="I11"/>
  <c r="P11" s="1"/>
  <c r="I9"/>
  <c r="I7"/>
  <c r="I5"/>
  <c r="K27"/>
  <c r="J27"/>
  <c r="H27"/>
  <c r="G27"/>
  <c r="E27"/>
  <c r="M19"/>
  <c r="J19"/>
  <c r="P25" i="4" l="1"/>
  <c r="Q25" s="1"/>
  <c r="P23"/>
  <c r="Q23" s="1"/>
  <c r="P21"/>
  <c r="Q21" s="1"/>
  <c r="P19"/>
  <c r="Q19" s="1"/>
  <c r="P17"/>
  <c r="Q17" s="1"/>
  <c r="P13"/>
  <c r="Q13" s="1"/>
  <c r="P7"/>
  <c r="Q7" s="1"/>
  <c r="Q5" i="1"/>
  <c r="P19"/>
  <c r="Q19" s="1"/>
  <c r="Q9"/>
  <c r="P7"/>
  <c r="Q7" s="1"/>
  <c r="P17"/>
  <c r="Q17" s="1"/>
  <c r="P37"/>
  <c r="Q37" s="1"/>
  <c r="P35"/>
  <c r="Q35" s="1"/>
  <c r="P33"/>
  <c r="Q33" s="1"/>
  <c r="P31"/>
  <c r="Q31" s="1"/>
  <c r="P29"/>
  <c r="Q29" s="1"/>
  <c r="P25"/>
  <c r="Q25" s="1"/>
  <c r="P23"/>
  <c r="Q23" s="1"/>
  <c r="P21"/>
  <c r="Q21" s="1"/>
  <c r="P15"/>
  <c r="Q15" s="1"/>
  <c r="P13"/>
</calcChain>
</file>

<file path=xl/sharedStrings.xml><?xml version="1.0" encoding="utf-8"?>
<sst xmlns="http://schemas.openxmlformats.org/spreadsheetml/2006/main" count="68" uniqueCount="49">
  <si>
    <t>Sr.No</t>
  </si>
  <si>
    <t>Total</t>
  </si>
  <si>
    <t>PRN  NUMBER</t>
  </si>
  <si>
    <t>Seat No.</t>
  </si>
  <si>
    <t>KADAM VAISHNAVI KRISHNAT</t>
  </si>
  <si>
    <t>STUDENT NAME</t>
  </si>
  <si>
    <t>SAKHARE AISHWARYA SUBHASH</t>
  </si>
  <si>
    <t>Stat09</t>
  </si>
  <si>
    <t>Stat10</t>
  </si>
  <si>
    <t>Stat11</t>
  </si>
  <si>
    <t>Stat12</t>
  </si>
  <si>
    <t xml:space="preserve">Total </t>
  </si>
  <si>
    <t>Stat13</t>
  </si>
  <si>
    <t>Stat14</t>
  </si>
  <si>
    <t>Stat15</t>
  </si>
  <si>
    <t>Stat16</t>
  </si>
  <si>
    <t>statPract.</t>
  </si>
  <si>
    <t>SEM-V</t>
  </si>
  <si>
    <t>SEM-VI</t>
  </si>
  <si>
    <t>TOTAL MARKS</t>
  </si>
  <si>
    <t>Percentage</t>
  </si>
  <si>
    <t>KORAVI KAVITA PANDURANG</t>
  </si>
  <si>
    <t>GODALE AISHWARYA SIDDESHWAR</t>
  </si>
  <si>
    <t>CHOUGULE SHRADDHA SANJAY</t>
  </si>
  <si>
    <t>GHODAKE SHREYASH NARAYAN</t>
  </si>
  <si>
    <t>SAVEKAR SWATI BHIKAJI</t>
  </si>
  <si>
    <t xml:space="preserve">VADD ARATI RAMESH </t>
  </si>
  <si>
    <t xml:space="preserve">VARUTE ROHIT MARUTI </t>
  </si>
  <si>
    <t>WAKAREKAR AKASH CHANDRAKANT</t>
  </si>
  <si>
    <t xml:space="preserve"> KUMBHAR SURAJ MADHUKAR</t>
  </si>
  <si>
    <t>MANE SANGAM GANAPATI</t>
  </si>
  <si>
    <t>PATIL GAYATRI ARUN</t>
  </si>
  <si>
    <t xml:space="preserve"> PATIL KOMAL SHAMRAO</t>
  </si>
  <si>
    <t xml:space="preserve"> PATIL PRAJWAL VISHWANATH </t>
  </si>
  <si>
    <t xml:space="preserve">PAWAR VYANKTESH SADASHIV </t>
  </si>
  <si>
    <t>B.Sc.III STATISTICS RESULT 2021-22</t>
  </si>
  <si>
    <t>Vinayak Mahesh jakhle</t>
  </si>
  <si>
    <t>ALASE SAMIYA FIROJ</t>
  </si>
  <si>
    <t>BUKSHETE PRADNYA MANOHAR</t>
  </si>
  <si>
    <t>GAVANDI FARHEEN ASHPAK</t>
  </si>
  <si>
    <t>KHETMAR SHREYA GANESH</t>
  </si>
  <si>
    <t xml:space="preserve">KOLI ANUJA AJIT </t>
  </si>
  <si>
    <t>KUMBHAR PRADNYA SHRIKANT</t>
  </si>
  <si>
    <t xml:space="preserve"> MISAL SHREYA GANESH </t>
  </si>
  <si>
    <t xml:space="preserve">MUTKAR ARATI ASHOK </t>
  </si>
  <si>
    <t>PATIL SRUSHTI ANIL</t>
  </si>
  <si>
    <t>SATPUTE VAISHNAVI MURLIDHAR</t>
  </si>
  <si>
    <t xml:space="preserve"> TEKE PRIYANKA SACHIN</t>
  </si>
  <si>
    <t>B.Sc.III STATISTICS RESULT 2022-23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</si>
</sst>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2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workbookViewId="0">
      <selection sqref="A1:Q2"/>
    </sheetView>
  </sheetViews>
  <sheetFormatPr defaultRowHeight="14.4"/>
  <cols>
    <col min="1" max="1" width="7.33203125" customWidth="1"/>
    <col min="2" max="2" width="9.109375" customWidth="1"/>
    <col min="3" max="3" width="13.44140625" customWidth="1"/>
    <col min="4" max="4" width="29.5546875" customWidth="1"/>
    <col min="16" max="16" width="14.44140625" customWidth="1"/>
    <col min="17" max="17" width="10.33203125" customWidth="1"/>
  </cols>
  <sheetData>
    <row r="1" spans="1:17">
      <c r="A1" s="14" t="s">
        <v>48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>
      <c r="A3" s="10"/>
      <c r="B3" s="10"/>
      <c r="C3" s="10"/>
      <c r="D3" s="10"/>
      <c r="E3" s="13" t="s">
        <v>17</v>
      </c>
      <c r="F3" s="13"/>
      <c r="G3" s="13"/>
      <c r="H3" s="13"/>
      <c r="I3" s="13"/>
      <c r="J3" s="13" t="s">
        <v>18</v>
      </c>
      <c r="K3" s="13"/>
      <c r="L3" s="13"/>
      <c r="M3" s="13"/>
      <c r="N3" s="13"/>
      <c r="O3" s="13"/>
      <c r="P3" s="12" t="s">
        <v>19</v>
      </c>
      <c r="Q3" s="12" t="s">
        <v>20</v>
      </c>
    </row>
    <row r="4" spans="1:17">
      <c r="A4" s="10" t="s">
        <v>0</v>
      </c>
      <c r="B4" s="10" t="s">
        <v>3</v>
      </c>
      <c r="C4" s="10" t="s">
        <v>2</v>
      </c>
      <c r="D4" s="10" t="s">
        <v>5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4" t="s">
        <v>16</v>
      </c>
      <c r="O4" s="10" t="s">
        <v>1</v>
      </c>
      <c r="P4" s="12"/>
      <c r="Q4" s="12"/>
    </row>
    <row r="5" spans="1:17">
      <c r="A5" s="1">
        <v>1</v>
      </c>
      <c r="B5" s="16">
        <v>32364</v>
      </c>
      <c r="C5" s="1">
        <v>2020073198</v>
      </c>
      <c r="D5" s="2" t="s">
        <v>37</v>
      </c>
      <c r="E5" s="1">
        <v>16</v>
      </c>
      <c r="F5" s="1">
        <v>17</v>
      </c>
      <c r="G5" s="1">
        <v>23</v>
      </c>
      <c r="H5" s="1">
        <v>21</v>
      </c>
      <c r="I5" s="1">
        <f>SUM(E5:H6)</f>
        <v>113</v>
      </c>
      <c r="J5" s="1">
        <v>14</v>
      </c>
      <c r="K5" s="1">
        <v>23</v>
      </c>
      <c r="L5" s="1">
        <v>21</v>
      </c>
      <c r="M5" s="1">
        <v>30</v>
      </c>
      <c r="N5" s="1">
        <v>183</v>
      </c>
      <c r="O5" s="1">
        <f t="shared" ref="O5:O6" si="0">SUM(J5:N6)</f>
        <v>311</v>
      </c>
      <c r="P5" s="1">
        <f t="shared" ref="P5:P6" si="1">(I5+O5)</f>
        <v>424</v>
      </c>
      <c r="Q5" s="6">
        <f t="shared" ref="Q5:Q37" si="2">(P5/600)*100</f>
        <v>70.666666666666671</v>
      </c>
    </row>
    <row r="6" spans="1:17">
      <c r="A6" s="1"/>
      <c r="B6" s="16"/>
      <c r="C6" s="1"/>
      <c r="D6" s="2"/>
      <c r="E6" s="1">
        <v>9</v>
      </c>
      <c r="F6" s="1">
        <v>9</v>
      </c>
      <c r="G6" s="1">
        <v>9</v>
      </c>
      <c r="H6" s="1">
        <v>9</v>
      </c>
      <c r="I6" s="1"/>
      <c r="J6" s="1">
        <v>10</v>
      </c>
      <c r="K6" s="1">
        <v>10</v>
      </c>
      <c r="L6" s="1">
        <v>10</v>
      </c>
      <c r="M6" s="1">
        <v>10</v>
      </c>
      <c r="N6" s="1"/>
      <c r="O6" s="1"/>
      <c r="P6" s="1"/>
      <c r="Q6" s="6"/>
    </row>
    <row r="7" spans="1:17">
      <c r="A7" s="1">
        <v>2</v>
      </c>
      <c r="B7" s="16">
        <v>32365</v>
      </c>
      <c r="C7" s="1">
        <v>2020053437</v>
      </c>
      <c r="D7" s="2" t="s">
        <v>38</v>
      </c>
      <c r="E7" s="1">
        <v>24</v>
      </c>
      <c r="F7" s="1">
        <v>14</v>
      </c>
      <c r="G7" s="1">
        <v>20</v>
      </c>
      <c r="H7" s="1">
        <v>18</v>
      </c>
      <c r="I7" s="1">
        <f>SUM(E7:H8)</f>
        <v>116</v>
      </c>
      <c r="J7" s="1">
        <v>17</v>
      </c>
      <c r="K7" s="1">
        <v>22</v>
      </c>
      <c r="L7" s="1">
        <v>19</v>
      </c>
      <c r="M7" s="1">
        <v>30</v>
      </c>
      <c r="N7" s="1">
        <v>181</v>
      </c>
      <c r="O7" s="1">
        <f>SUM(J7:N8)</f>
        <v>309</v>
      </c>
      <c r="P7" s="1">
        <f>(I7+O7)</f>
        <v>425</v>
      </c>
      <c r="Q7" s="6">
        <f t="shared" si="2"/>
        <v>70.833333333333343</v>
      </c>
    </row>
    <row r="8" spans="1:17">
      <c r="A8" s="1"/>
      <c r="B8" s="16"/>
      <c r="C8" s="1"/>
      <c r="D8" s="2"/>
      <c r="E8" s="1">
        <v>10</v>
      </c>
      <c r="F8" s="1">
        <v>10</v>
      </c>
      <c r="G8" s="1">
        <v>10</v>
      </c>
      <c r="H8" s="1">
        <v>10</v>
      </c>
      <c r="I8" s="1"/>
      <c r="J8" s="1">
        <v>10</v>
      </c>
      <c r="K8" s="1">
        <v>10</v>
      </c>
      <c r="L8" s="1">
        <v>10</v>
      </c>
      <c r="M8" s="1">
        <v>10</v>
      </c>
      <c r="N8" s="1"/>
      <c r="O8" s="1"/>
      <c r="P8" s="1"/>
      <c r="Q8" s="6"/>
    </row>
    <row r="9" spans="1:17">
      <c r="A9" s="1">
        <v>3</v>
      </c>
      <c r="B9" s="16">
        <v>32366</v>
      </c>
      <c r="C9" s="1">
        <v>2020053518</v>
      </c>
      <c r="D9" s="2" t="s">
        <v>39</v>
      </c>
      <c r="E9" s="1">
        <v>28</v>
      </c>
      <c r="F9" s="1">
        <v>20</v>
      </c>
      <c r="G9" s="1">
        <v>21</v>
      </c>
      <c r="H9" s="1">
        <v>14</v>
      </c>
      <c r="I9" s="1">
        <f>SUM(E9:H10)</f>
        <v>123</v>
      </c>
      <c r="J9" s="1">
        <v>17</v>
      </c>
      <c r="K9" s="1">
        <v>21</v>
      </c>
      <c r="L9" s="1">
        <v>17</v>
      </c>
      <c r="M9" s="1">
        <v>32</v>
      </c>
      <c r="N9" s="1">
        <v>186</v>
      </c>
      <c r="O9" s="1">
        <f>SUM(J9:N10)</f>
        <v>313</v>
      </c>
      <c r="P9" s="1">
        <f>(I9+O9)</f>
        <v>436</v>
      </c>
      <c r="Q9" s="6">
        <f t="shared" si="2"/>
        <v>72.666666666666671</v>
      </c>
    </row>
    <row r="10" spans="1:17">
      <c r="A10" s="1"/>
      <c r="B10" s="17"/>
      <c r="C10" s="8"/>
      <c r="D10" s="9"/>
      <c r="E10" s="1">
        <v>10</v>
      </c>
      <c r="F10" s="1">
        <v>10</v>
      </c>
      <c r="G10" s="1">
        <v>10</v>
      </c>
      <c r="H10" s="1">
        <v>10</v>
      </c>
      <c r="I10" s="1"/>
      <c r="J10" s="1">
        <v>10</v>
      </c>
      <c r="K10" s="1">
        <v>10</v>
      </c>
      <c r="L10" s="1">
        <v>10</v>
      </c>
      <c r="M10" s="1">
        <v>10</v>
      </c>
      <c r="N10" s="1"/>
      <c r="O10" s="1"/>
      <c r="P10" s="1"/>
      <c r="Q10" s="6"/>
    </row>
    <row r="11" spans="1:17">
      <c r="A11" s="1">
        <v>4</v>
      </c>
      <c r="B11" s="16">
        <v>32367</v>
      </c>
      <c r="C11" s="1">
        <v>2020053618</v>
      </c>
      <c r="D11" s="2" t="s">
        <v>40</v>
      </c>
      <c r="E11" s="1">
        <v>30</v>
      </c>
      <c r="F11" s="1">
        <v>28</v>
      </c>
      <c r="G11" s="1">
        <v>18</v>
      </c>
      <c r="H11" s="1">
        <v>27</v>
      </c>
      <c r="I11" s="1">
        <f>SUM(E11:H12)</f>
        <v>140</v>
      </c>
      <c r="J11" s="1">
        <v>24</v>
      </c>
      <c r="K11" s="1">
        <v>27</v>
      </c>
      <c r="L11" s="1">
        <v>20</v>
      </c>
      <c r="M11" s="1">
        <v>31</v>
      </c>
      <c r="N11" s="1">
        <v>184</v>
      </c>
      <c r="O11" s="1">
        <f>SUM(J11:N12)</f>
        <v>326</v>
      </c>
      <c r="P11" s="1">
        <f t="shared" ref="P7:P37" si="3">(I11+O11)</f>
        <v>466</v>
      </c>
      <c r="Q11" s="6">
        <f>P11/600*100</f>
        <v>77.666666666666657</v>
      </c>
    </row>
    <row r="12" spans="1:17">
      <c r="A12" s="1"/>
      <c r="B12" s="17"/>
      <c r="D12" s="7"/>
      <c r="E12" s="1">
        <v>9</v>
      </c>
      <c r="F12" s="1">
        <v>9</v>
      </c>
      <c r="G12" s="1">
        <v>9</v>
      </c>
      <c r="H12" s="1">
        <v>10</v>
      </c>
      <c r="I12" s="1"/>
      <c r="J12" s="1">
        <v>10</v>
      </c>
      <c r="K12" s="1">
        <v>10</v>
      </c>
      <c r="L12" s="1">
        <v>10</v>
      </c>
      <c r="M12" s="1">
        <v>10</v>
      </c>
      <c r="N12" s="1"/>
      <c r="O12" s="1"/>
      <c r="P12" s="1"/>
      <c r="Q12" s="6"/>
    </row>
    <row r="13" spans="1:17">
      <c r="A13" s="1">
        <v>5</v>
      </c>
      <c r="B13" s="16">
        <v>32368</v>
      </c>
      <c r="C13" s="1">
        <v>2020053671</v>
      </c>
      <c r="D13" s="2" t="s">
        <v>41</v>
      </c>
      <c r="E13" s="1">
        <v>31</v>
      </c>
      <c r="F13" s="1">
        <v>26</v>
      </c>
      <c r="G13" s="1">
        <v>14</v>
      </c>
      <c r="H13" s="1">
        <v>20</v>
      </c>
      <c r="I13" s="1">
        <f>SUM(E13:H14)</f>
        <v>129</v>
      </c>
      <c r="J13" s="1">
        <v>18</v>
      </c>
      <c r="K13" s="1">
        <v>28</v>
      </c>
      <c r="L13" s="1">
        <v>19</v>
      </c>
      <c r="M13" s="1">
        <v>24</v>
      </c>
      <c r="N13" s="1">
        <v>174</v>
      </c>
      <c r="O13" s="1">
        <f>SUM(J13:N14)</f>
        <v>297</v>
      </c>
      <c r="P13" s="1">
        <f t="shared" si="3"/>
        <v>426</v>
      </c>
      <c r="Q13" s="6">
        <f>(P13/600)*100</f>
        <v>71</v>
      </c>
    </row>
    <row r="14" spans="1:17">
      <c r="A14" s="1"/>
      <c r="B14" s="16"/>
      <c r="C14" s="1"/>
      <c r="D14" s="2"/>
      <c r="E14" s="1">
        <v>10</v>
      </c>
      <c r="F14" s="1">
        <v>9</v>
      </c>
      <c r="G14" s="1">
        <v>9</v>
      </c>
      <c r="H14" s="1">
        <v>10</v>
      </c>
      <c r="I14" s="1"/>
      <c r="J14" s="1">
        <v>8</v>
      </c>
      <c r="K14" s="1">
        <v>9</v>
      </c>
      <c r="L14" s="1">
        <v>8</v>
      </c>
      <c r="M14" s="1">
        <v>9</v>
      </c>
      <c r="N14" s="1"/>
      <c r="O14" s="1"/>
      <c r="P14" s="1"/>
      <c r="Q14" s="6"/>
    </row>
    <row r="15" spans="1:17">
      <c r="A15" s="1">
        <v>6</v>
      </c>
      <c r="B15" s="16">
        <v>32369</v>
      </c>
      <c r="C15" s="1">
        <v>2020053682</v>
      </c>
      <c r="D15" s="2" t="s">
        <v>42</v>
      </c>
      <c r="E15" s="1">
        <v>37</v>
      </c>
      <c r="F15" s="1">
        <v>29</v>
      </c>
      <c r="G15" s="1">
        <v>29</v>
      </c>
      <c r="H15" s="1">
        <v>27</v>
      </c>
      <c r="I15" s="1">
        <f>SUM(E15:H16)</f>
        <v>162</v>
      </c>
      <c r="J15" s="1">
        <v>37</v>
      </c>
      <c r="K15" s="1">
        <v>37</v>
      </c>
      <c r="L15" s="1">
        <v>32</v>
      </c>
      <c r="M15" s="1">
        <v>38</v>
      </c>
      <c r="N15" s="1">
        <v>194</v>
      </c>
      <c r="O15" s="1">
        <f>SUM(J15:N16)</f>
        <v>378</v>
      </c>
      <c r="P15" s="1">
        <f t="shared" si="3"/>
        <v>540</v>
      </c>
      <c r="Q15" s="6">
        <f t="shared" si="2"/>
        <v>90</v>
      </c>
    </row>
    <row r="16" spans="1:17">
      <c r="A16" s="1"/>
      <c r="B16" s="16"/>
      <c r="C16" s="1"/>
      <c r="D16" s="2"/>
      <c r="E16" s="1">
        <v>10</v>
      </c>
      <c r="F16" s="1">
        <v>10</v>
      </c>
      <c r="G16" s="1">
        <v>10</v>
      </c>
      <c r="H16" s="1">
        <v>10</v>
      </c>
      <c r="I16" s="1"/>
      <c r="J16" s="1">
        <v>10</v>
      </c>
      <c r="K16" s="1">
        <v>10</v>
      </c>
      <c r="L16" s="1">
        <v>10</v>
      </c>
      <c r="M16" s="1">
        <v>10</v>
      </c>
      <c r="N16" s="1"/>
      <c r="O16" s="1"/>
      <c r="P16" s="1"/>
      <c r="Q16" s="6"/>
    </row>
    <row r="17" spans="1:17">
      <c r="A17" s="1">
        <v>7</v>
      </c>
      <c r="B17" s="16">
        <v>32370</v>
      </c>
      <c r="C17" s="1">
        <v>2020079189</v>
      </c>
      <c r="D17" s="2" t="s">
        <v>43</v>
      </c>
      <c r="E17" s="1">
        <v>37</v>
      </c>
      <c r="F17" s="1">
        <v>20</v>
      </c>
      <c r="G17" s="1">
        <v>30</v>
      </c>
      <c r="H17" s="1">
        <v>29</v>
      </c>
      <c r="I17" s="1">
        <f>SUM(E17:H18)</f>
        <v>156</v>
      </c>
      <c r="J17" s="1">
        <v>34</v>
      </c>
      <c r="K17" s="1">
        <v>26</v>
      </c>
      <c r="L17" s="1">
        <v>31</v>
      </c>
      <c r="M17" s="1">
        <v>30</v>
      </c>
      <c r="N17" s="1">
        <v>190</v>
      </c>
      <c r="O17" s="1">
        <f>SUM(J17:N18)</f>
        <v>351</v>
      </c>
      <c r="P17" s="1">
        <f t="shared" si="3"/>
        <v>507</v>
      </c>
      <c r="Q17" s="6">
        <f t="shared" si="2"/>
        <v>84.5</v>
      </c>
    </row>
    <row r="18" spans="1:17">
      <c r="A18" s="1"/>
      <c r="B18" s="16"/>
      <c r="C18" s="1"/>
      <c r="D18" s="2"/>
      <c r="E18" s="1">
        <v>10</v>
      </c>
      <c r="F18" s="1">
        <v>10</v>
      </c>
      <c r="G18" s="1">
        <v>10</v>
      </c>
      <c r="H18" s="1">
        <v>10</v>
      </c>
      <c r="I18" s="1"/>
      <c r="J18" s="1">
        <v>10</v>
      </c>
      <c r="K18" s="1">
        <v>10</v>
      </c>
      <c r="L18" s="1">
        <v>10</v>
      </c>
      <c r="M18" s="1">
        <v>10</v>
      </c>
      <c r="N18" s="1"/>
      <c r="O18" s="1"/>
      <c r="P18" s="1"/>
      <c r="Q18" s="6"/>
    </row>
    <row r="19" spans="1:17">
      <c r="A19" s="1">
        <v>8</v>
      </c>
      <c r="B19" s="16">
        <v>32371</v>
      </c>
      <c r="C19" s="1">
        <v>2020053716</v>
      </c>
      <c r="D19" s="2" t="s">
        <v>44</v>
      </c>
      <c r="E19" s="1">
        <v>39</v>
      </c>
      <c r="F19" s="1">
        <v>35</v>
      </c>
      <c r="G19" s="1">
        <v>37</v>
      </c>
      <c r="H19" s="1">
        <v>31</v>
      </c>
      <c r="I19" s="1">
        <f>SUM(E19:H20)</f>
        <v>182</v>
      </c>
      <c r="J19" s="1">
        <v>40</v>
      </c>
      <c r="K19" s="1">
        <v>37</v>
      </c>
      <c r="L19" s="1">
        <v>37</v>
      </c>
      <c r="M19" s="1">
        <v>38</v>
      </c>
      <c r="N19" s="1">
        <v>189</v>
      </c>
      <c r="O19" s="1">
        <f>SUM(J19:N20)</f>
        <v>381</v>
      </c>
      <c r="P19" s="1">
        <f t="shared" si="3"/>
        <v>563</v>
      </c>
      <c r="Q19" s="6">
        <f t="shared" si="2"/>
        <v>93.833333333333329</v>
      </c>
    </row>
    <row r="20" spans="1:17">
      <c r="A20" s="1"/>
      <c r="B20" s="16"/>
      <c r="C20" s="1"/>
      <c r="D20" s="2"/>
      <c r="E20" s="1">
        <v>10</v>
      </c>
      <c r="F20" s="1">
        <v>10</v>
      </c>
      <c r="G20" s="1">
        <v>10</v>
      </c>
      <c r="H20" s="1">
        <v>10</v>
      </c>
      <c r="I20" s="1"/>
      <c r="J20" s="1">
        <v>10</v>
      </c>
      <c r="K20" s="1">
        <v>10</v>
      </c>
      <c r="L20" s="1">
        <v>10</v>
      </c>
      <c r="M20" s="1">
        <v>10</v>
      </c>
      <c r="N20" s="1"/>
      <c r="O20" s="1"/>
      <c r="P20" s="1"/>
      <c r="Q20" s="6"/>
    </row>
    <row r="21" spans="1:17">
      <c r="A21" s="1">
        <v>9</v>
      </c>
      <c r="B21" s="16">
        <v>32372</v>
      </c>
      <c r="C21" s="1">
        <v>2020068503</v>
      </c>
      <c r="D21" s="2" t="s">
        <v>45</v>
      </c>
      <c r="E21" s="1">
        <v>33</v>
      </c>
      <c r="F21" s="1">
        <v>14</v>
      </c>
      <c r="G21" s="1">
        <v>32</v>
      </c>
      <c r="H21" s="1">
        <v>28</v>
      </c>
      <c r="I21" s="1">
        <f>SUM(E21:H22)</f>
        <v>147</v>
      </c>
      <c r="J21" s="1">
        <v>27</v>
      </c>
      <c r="K21" s="1">
        <v>27</v>
      </c>
      <c r="L21" s="1">
        <v>33</v>
      </c>
      <c r="M21" s="1">
        <v>37</v>
      </c>
      <c r="N21" s="1">
        <v>191</v>
      </c>
      <c r="O21" s="1">
        <f>SUM(J21:N22)</f>
        <v>355</v>
      </c>
      <c r="P21" s="1">
        <f t="shared" si="3"/>
        <v>502</v>
      </c>
      <c r="Q21" s="6">
        <f t="shared" si="2"/>
        <v>83.666666666666671</v>
      </c>
    </row>
    <row r="22" spans="1:17">
      <c r="A22" s="1"/>
      <c r="B22" s="16"/>
      <c r="C22" s="1"/>
      <c r="D22" s="2"/>
      <c r="E22" s="1">
        <v>10</v>
      </c>
      <c r="F22" s="1">
        <v>10</v>
      </c>
      <c r="G22" s="1">
        <v>10</v>
      </c>
      <c r="H22" s="1">
        <v>10</v>
      </c>
      <c r="I22" s="1"/>
      <c r="J22" s="1">
        <v>10</v>
      </c>
      <c r="K22" s="1">
        <v>10</v>
      </c>
      <c r="L22" s="1">
        <v>10</v>
      </c>
      <c r="M22" s="1">
        <v>10</v>
      </c>
      <c r="N22" s="1"/>
      <c r="O22" s="1"/>
      <c r="P22" s="1"/>
      <c r="Q22" s="6"/>
    </row>
    <row r="23" spans="1:17">
      <c r="A23" s="1">
        <v>10</v>
      </c>
      <c r="B23" s="16">
        <v>32373</v>
      </c>
      <c r="C23" s="1">
        <v>2020054097</v>
      </c>
      <c r="D23" s="2" t="s">
        <v>46</v>
      </c>
      <c r="E23" s="1">
        <v>33</v>
      </c>
      <c r="F23" s="1">
        <v>18</v>
      </c>
      <c r="G23" s="1">
        <v>34</v>
      </c>
      <c r="H23" s="1">
        <v>30</v>
      </c>
      <c r="I23" s="1">
        <f>SUM(E23:H24)</f>
        <v>155</v>
      </c>
      <c r="J23" s="1">
        <v>23</v>
      </c>
      <c r="K23" s="1">
        <v>27</v>
      </c>
      <c r="L23" s="1">
        <v>35</v>
      </c>
      <c r="M23" s="1">
        <v>37</v>
      </c>
      <c r="N23" s="1">
        <v>191</v>
      </c>
      <c r="O23" s="1">
        <f>SUM(J23:N24)</f>
        <v>353</v>
      </c>
      <c r="P23" s="1">
        <f t="shared" si="3"/>
        <v>508</v>
      </c>
      <c r="Q23" s="6">
        <f t="shared" si="2"/>
        <v>84.666666666666671</v>
      </c>
    </row>
    <row r="24" spans="1:17">
      <c r="A24" s="1"/>
      <c r="B24" s="16"/>
      <c r="C24" s="1"/>
      <c r="D24" s="2"/>
      <c r="E24" s="1">
        <v>10</v>
      </c>
      <c r="F24" s="1">
        <v>10</v>
      </c>
      <c r="G24" s="1">
        <v>10</v>
      </c>
      <c r="H24" s="1">
        <v>10</v>
      </c>
      <c r="I24" s="1"/>
      <c r="J24" s="1">
        <v>10</v>
      </c>
      <c r="K24" s="1">
        <v>10</v>
      </c>
      <c r="L24" s="1">
        <v>10</v>
      </c>
      <c r="M24" s="1">
        <v>10</v>
      </c>
      <c r="N24" s="1"/>
      <c r="O24" s="1"/>
      <c r="P24" s="1"/>
      <c r="Q24" s="6"/>
    </row>
    <row r="25" spans="1:17">
      <c r="A25" s="1">
        <v>11</v>
      </c>
      <c r="B25" s="16">
        <v>32374</v>
      </c>
      <c r="C25" s="1">
        <v>2020054086</v>
      </c>
      <c r="D25" s="2" t="s">
        <v>47</v>
      </c>
      <c r="E25" s="1">
        <v>35</v>
      </c>
      <c r="F25" s="1">
        <v>20</v>
      </c>
      <c r="G25" s="1">
        <v>24</v>
      </c>
      <c r="H25" s="1">
        <v>23</v>
      </c>
      <c r="I25" s="1">
        <f>SUM(E25:H26)</f>
        <v>138</v>
      </c>
      <c r="J25" s="1">
        <v>23</v>
      </c>
      <c r="K25" s="1">
        <v>26</v>
      </c>
      <c r="L25" s="1">
        <v>26</v>
      </c>
      <c r="M25" s="1">
        <v>31</v>
      </c>
      <c r="N25" s="1">
        <v>184</v>
      </c>
      <c r="O25" s="1">
        <f>SUM(J25:N26)</f>
        <v>325</v>
      </c>
      <c r="P25" s="1">
        <f t="shared" si="3"/>
        <v>463</v>
      </c>
      <c r="Q25" s="6">
        <f t="shared" si="2"/>
        <v>77.166666666666657</v>
      </c>
    </row>
    <row r="26" spans="1:17">
      <c r="A26" s="1"/>
      <c r="B26" s="16"/>
      <c r="C26" s="1"/>
      <c r="D26" s="2"/>
      <c r="E26" s="1">
        <v>9</v>
      </c>
      <c r="F26" s="1">
        <v>9</v>
      </c>
      <c r="G26" s="1">
        <v>9</v>
      </c>
      <c r="H26" s="1">
        <v>9</v>
      </c>
      <c r="I26" s="1"/>
      <c r="J26" s="1">
        <v>9</v>
      </c>
      <c r="K26" s="1">
        <v>8</v>
      </c>
      <c r="L26" s="1">
        <v>9</v>
      </c>
      <c r="M26" s="1">
        <v>9</v>
      </c>
      <c r="N26" s="1"/>
      <c r="O26" s="1"/>
      <c r="P26" s="1"/>
      <c r="Q26" s="6"/>
    </row>
    <row r="27" spans="1:17">
      <c r="A27" s="8"/>
      <c r="B27" s="18"/>
      <c r="C27" s="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21"/>
    </row>
    <row r="28" spans="1:17">
      <c r="A28" s="8"/>
      <c r="B28" s="18"/>
      <c r="C28" s="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1"/>
    </row>
    <row r="29" spans="1:17">
      <c r="A29" s="8"/>
      <c r="B29" s="18"/>
      <c r="C29" s="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21"/>
    </row>
    <row r="30" spans="1:17">
      <c r="A30" s="8"/>
      <c r="B30" s="18"/>
      <c r="C30" s="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21"/>
    </row>
    <row r="31" spans="1:17">
      <c r="A31" s="8"/>
      <c r="B31" s="18"/>
      <c r="C31" s="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21"/>
    </row>
    <row r="32" spans="1:17">
      <c r="A32" s="8"/>
      <c r="B32" s="18"/>
      <c r="C32" s="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21"/>
    </row>
    <row r="33" spans="1:17">
      <c r="A33" s="8"/>
      <c r="B33" s="18"/>
      <c r="C33" s="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1"/>
    </row>
    <row r="34" spans="1:17">
      <c r="A34" s="8"/>
      <c r="B34" s="18"/>
      <c r="C34" s="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21"/>
    </row>
    <row r="35" spans="1:17">
      <c r="A35" s="8"/>
      <c r="B35" s="18"/>
      <c r="C35" s="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21"/>
    </row>
    <row r="36" spans="1:17">
      <c r="A36" s="8"/>
      <c r="B36" s="18"/>
      <c r="C36" s="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21"/>
    </row>
    <row r="37" spans="1:17">
      <c r="A37" s="8"/>
      <c r="B37" s="18"/>
      <c r="C37" s="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21"/>
    </row>
    <row r="38" spans="1:17">
      <c r="A38" s="20"/>
      <c r="B38" s="20"/>
      <c r="C38" s="20"/>
      <c r="D38" s="20"/>
      <c r="E38" s="8"/>
      <c r="F38" s="8"/>
      <c r="G38" s="8"/>
      <c r="H38" s="8"/>
      <c r="I38" s="8"/>
      <c r="J38" s="8"/>
      <c r="K38" s="8"/>
      <c r="L38" s="8"/>
      <c r="M38" s="8"/>
      <c r="N38" s="20"/>
      <c r="O38" s="20"/>
      <c r="P38" s="20"/>
      <c r="Q38" s="20"/>
    </row>
  </sheetData>
  <mergeCells count="5">
    <mergeCell ref="A1:Q2"/>
    <mergeCell ref="E3:I3"/>
    <mergeCell ref="J3:O3"/>
    <mergeCell ref="P3:P4"/>
    <mergeCell ref="Q3:Q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>
      <selection activeCell="A38" sqref="A38"/>
    </sheetView>
  </sheetViews>
  <sheetFormatPr defaultRowHeight="14.4"/>
  <cols>
    <col min="1" max="1" width="7.33203125" customWidth="1"/>
    <col min="2" max="2" width="9.109375" customWidth="1"/>
    <col min="3" max="3" width="13.44140625" customWidth="1"/>
    <col min="4" max="4" width="29.5546875" customWidth="1"/>
    <col min="16" max="16" width="14.44140625" customWidth="1"/>
    <col min="17" max="17" width="10.33203125" customWidth="1"/>
  </cols>
  <sheetData>
    <row r="1" spans="1:17">
      <c r="A1" s="14" t="s">
        <v>35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>
      <c r="A3" s="3"/>
      <c r="B3" s="3"/>
      <c r="C3" s="3"/>
      <c r="D3" s="3"/>
      <c r="E3" s="13" t="s">
        <v>17</v>
      </c>
      <c r="F3" s="13"/>
      <c r="G3" s="13"/>
      <c r="H3" s="13"/>
      <c r="I3" s="13"/>
      <c r="J3" s="13" t="s">
        <v>18</v>
      </c>
      <c r="K3" s="13"/>
      <c r="L3" s="13"/>
      <c r="M3" s="13"/>
      <c r="N3" s="13"/>
      <c r="O3" s="13"/>
      <c r="P3" s="12" t="s">
        <v>19</v>
      </c>
      <c r="Q3" s="12" t="s">
        <v>20</v>
      </c>
    </row>
    <row r="4" spans="1:17">
      <c r="A4" s="3" t="s">
        <v>0</v>
      </c>
      <c r="B4" s="3" t="s">
        <v>3</v>
      </c>
      <c r="C4" s="3" t="s">
        <v>2</v>
      </c>
      <c r="D4" s="3" t="s">
        <v>5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4" t="s">
        <v>16</v>
      </c>
      <c r="O4" s="3" t="s">
        <v>1</v>
      </c>
      <c r="P4" s="12"/>
      <c r="Q4" s="12"/>
    </row>
    <row r="5" spans="1:17">
      <c r="A5" s="1">
        <v>1</v>
      </c>
      <c r="B5" s="16">
        <v>23723</v>
      </c>
      <c r="C5" s="1">
        <v>2019057893</v>
      </c>
      <c r="D5" s="2" t="s">
        <v>4</v>
      </c>
      <c r="E5" s="1">
        <v>24</v>
      </c>
      <c r="F5" s="1">
        <v>14</v>
      </c>
      <c r="G5" s="1">
        <v>27</v>
      </c>
      <c r="H5" s="1">
        <v>30</v>
      </c>
      <c r="I5" s="1">
        <f>SUM(E5:H6)</f>
        <v>135</v>
      </c>
      <c r="J5" s="1">
        <v>35</v>
      </c>
      <c r="K5" s="1">
        <v>40</v>
      </c>
      <c r="L5" s="1">
        <v>16</v>
      </c>
      <c r="M5" s="1">
        <v>37</v>
      </c>
      <c r="N5" s="5">
        <v>183</v>
      </c>
      <c r="O5" s="1">
        <f>SUM(J5:N6)</f>
        <v>351</v>
      </c>
      <c r="P5" s="1">
        <f>(I5+O5)</f>
        <v>486</v>
      </c>
      <c r="Q5" s="6">
        <f>(P5/600)*100</f>
        <v>81</v>
      </c>
    </row>
    <row r="6" spans="1:17">
      <c r="A6" s="1"/>
      <c r="B6" s="16"/>
      <c r="C6" s="1"/>
      <c r="D6" s="2"/>
      <c r="E6" s="1">
        <v>10</v>
      </c>
      <c r="F6" s="1">
        <v>10</v>
      </c>
      <c r="G6" s="1">
        <v>10</v>
      </c>
      <c r="H6" s="1">
        <v>10</v>
      </c>
      <c r="I6" s="1"/>
      <c r="J6" s="1">
        <v>10</v>
      </c>
      <c r="K6" s="1">
        <v>10</v>
      </c>
      <c r="L6" s="1">
        <v>10</v>
      </c>
      <c r="M6" s="1">
        <v>10</v>
      </c>
      <c r="N6" s="5"/>
      <c r="O6" s="1"/>
      <c r="P6" s="1"/>
      <c r="Q6" s="6"/>
    </row>
    <row r="7" spans="1:17">
      <c r="A7" s="1">
        <v>2</v>
      </c>
      <c r="B7" s="16">
        <v>23724</v>
      </c>
      <c r="C7" s="1">
        <v>2019058230</v>
      </c>
      <c r="D7" s="2" t="s">
        <v>6</v>
      </c>
      <c r="E7" s="1">
        <v>21</v>
      </c>
      <c r="F7" s="1">
        <v>11</v>
      </c>
      <c r="G7" s="1">
        <v>29</v>
      </c>
      <c r="H7" s="1">
        <v>34</v>
      </c>
      <c r="I7" s="1">
        <f>SUM(E7:H8)</f>
        <v>133</v>
      </c>
      <c r="J7" s="1">
        <v>37</v>
      </c>
      <c r="K7" s="1">
        <v>38</v>
      </c>
      <c r="L7" s="1">
        <v>19</v>
      </c>
      <c r="M7" s="1">
        <v>34</v>
      </c>
      <c r="N7" s="1">
        <v>176</v>
      </c>
      <c r="O7" s="1">
        <f>SUM(J7:N8)</f>
        <v>339</v>
      </c>
      <c r="P7" s="1">
        <f t="shared" ref="P7:P37" si="0">(I7+O7)</f>
        <v>472</v>
      </c>
      <c r="Q7" s="6">
        <f t="shared" ref="Q7:Q37" si="1">(P7/600)*100</f>
        <v>78.666666666666657</v>
      </c>
    </row>
    <row r="8" spans="1:17">
      <c r="A8" s="1"/>
      <c r="B8" s="16"/>
      <c r="C8" s="1"/>
      <c r="D8" s="2"/>
      <c r="E8" s="1">
        <v>10</v>
      </c>
      <c r="F8" s="1">
        <v>9</v>
      </c>
      <c r="G8" s="1">
        <v>10</v>
      </c>
      <c r="H8" s="1">
        <v>9</v>
      </c>
      <c r="I8" s="1"/>
      <c r="J8" s="1">
        <v>9</v>
      </c>
      <c r="K8" s="1">
        <v>9</v>
      </c>
      <c r="L8" s="1">
        <v>9</v>
      </c>
      <c r="M8" s="1">
        <v>8</v>
      </c>
      <c r="N8" s="1"/>
      <c r="O8" s="1"/>
      <c r="P8" s="1"/>
      <c r="Q8" s="6"/>
    </row>
    <row r="9" spans="1:17">
      <c r="A9" s="1">
        <v>3</v>
      </c>
      <c r="B9" s="16">
        <v>23725</v>
      </c>
      <c r="C9" s="1">
        <v>2019057987</v>
      </c>
      <c r="D9" s="2" t="s">
        <v>21</v>
      </c>
      <c r="E9" s="1">
        <v>19</v>
      </c>
      <c r="F9" s="1">
        <v>11</v>
      </c>
      <c r="G9" s="1">
        <v>30</v>
      </c>
      <c r="H9" s="1">
        <v>37</v>
      </c>
      <c r="I9" s="1">
        <f>SUM(E9:H10)</f>
        <v>137</v>
      </c>
      <c r="J9" s="1">
        <v>35</v>
      </c>
      <c r="K9" s="1">
        <v>40</v>
      </c>
      <c r="L9" s="1">
        <v>21</v>
      </c>
      <c r="M9" s="1">
        <v>34</v>
      </c>
      <c r="N9" s="1">
        <v>187</v>
      </c>
      <c r="O9" s="1">
        <f>SUM(J9:N10)</f>
        <v>357</v>
      </c>
      <c r="P9" s="1">
        <f>(I9+O9)</f>
        <v>494</v>
      </c>
      <c r="Q9" s="6">
        <f t="shared" si="1"/>
        <v>82.333333333333343</v>
      </c>
    </row>
    <row r="10" spans="1:17">
      <c r="A10" s="1"/>
      <c r="B10" s="17"/>
      <c r="C10" s="8"/>
      <c r="D10" s="9"/>
      <c r="E10" s="1">
        <v>10</v>
      </c>
      <c r="F10" s="1">
        <v>10</v>
      </c>
      <c r="G10" s="1">
        <v>10</v>
      </c>
      <c r="H10" s="1">
        <v>10</v>
      </c>
      <c r="I10" s="1"/>
      <c r="J10" s="1">
        <v>10</v>
      </c>
      <c r="K10" s="1">
        <v>10</v>
      </c>
      <c r="L10" s="1">
        <v>10</v>
      </c>
      <c r="M10" s="1">
        <v>10</v>
      </c>
      <c r="N10" s="1"/>
      <c r="O10" s="1"/>
      <c r="P10" s="1"/>
      <c r="Q10" s="6"/>
    </row>
    <row r="11" spans="1:17">
      <c r="A11" s="1">
        <v>4</v>
      </c>
      <c r="B11" s="16">
        <v>23726</v>
      </c>
      <c r="C11" s="1">
        <v>2019057879</v>
      </c>
      <c r="D11" s="2" t="s">
        <v>36</v>
      </c>
      <c r="E11" s="1">
        <v>27</v>
      </c>
      <c r="F11" s="1">
        <v>16</v>
      </c>
      <c r="G11" s="1">
        <v>29</v>
      </c>
      <c r="H11" s="1">
        <v>37</v>
      </c>
      <c r="I11" s="1">
        <f>SUM(E11:H12)</f>
        <v>149</v>
      </c>
      <c r="J11" s="1">
        <v>35</v>
      </c>
      <c r="K11" s="1">
        <v>40</v>
      </c>
      <c r="L11" s="1">
        <v>21</v>
      </c>
      <c r="M11" s="1">
        <v>34</v>
      </c>
      <c r="N11" s="1">
        <v>179</v>
      </c>
      <c r="O11" s="1">
        <f>SUM(J11:N12)</f>
        <v>349</v>
      </c>
      <c r="P11" s="1">
        <f t="shared" si="0"/>
        <v>498</v>
      </c>
      <c r="Q11" s="6">
        <f>P11/600*100</f>
        <v>83</v>
      </c>
    </row>
    <row r="12" spans="1:17">
      <c r="A12" s="1"/>
      <c r="B12" s="17"/>
      <c r="D12" s="7"/>
      <c r="E12" s="1">
        <v>10</v>
      </c>
      <c r="F12" s="1">
        <v>10</v>
      </c>
      <c r="G12" s="1">
        <v>10</v>
      </c>
      <c r="H12" s="1">
        <v>10</v>
      </c>
      <c r="I12" s="1"/>
      <c r="J12" s="1">
        <v>10</v>
      </c>
      <c r="K12" s="1">
        <v>10</v>
      </c>
      <c r="L12" s="1">
        <v>10</v>
      </c>
      <c r="M12" s="1">
        <v>10</v>
      </c>
      <c r="N12" s="1"/>
      <c r="O12" s="1"/>
      <c r="P12" s="1"/>
      <c r="Q12" s="6"/>
    </row>
    <row r="13" spans="1:17">
      <c r="A13" s="1">
        <v>5</v>
      </c>
      <c r="B13" s="16">
        <v>23727</v>
      </c>
      <c r="C13" s="1">
        <v>2019068851</v>
      </c>
      <c r="D13" s="2" t="s">
        <v>22</v>
      </c>
      <c r="E13" s="1">
        <v>32</v>
      </c>
      <c r="F13" s="1">
        <v>14</v>
      </c>
      <c r="G13" s="1">
        <v>34</v>
      </c>
      <c r="H13" s="1">
        <v>34</v>
      </c>
      <c r="I13" s="1">
        <f>SUM(E13:H14)</f>
        <v>154</v>
      </c>
      <c r="J13" s="1">
        <v>35</v>
      </c>
      <c r="K13" s="1">
        <v>40</v>
      </c>
      <c r="L13" s="1">
        <v>18</v>
      </c>
      <c r="M13" s="1">
        <v>37</v>
      </c>
      <c r="N13" s="1">
        <v>184</v>
      </c>
      <c r="O13" s="1">
        <f>SUM(J13:N14)</f>
        <v>354</v>
      </c>
      <c r="P13" s="1">
        <f t="shared" si="0"/>
        <v>508</v>
      </c>
      <c r="Q13" s="6">
        <f>(P13/600)*100</f>
        <v>84.666666666666671</v>
      </c>
    </row>
    <row r="14" spans="1:17">
      <c r="A14" s="1"/>
      <c r="B14" s="16"/>
      <c r="C14" s="1"/>
      <c r="D14" s="2"/>
      <c r="E14" s="1">
        <v>10</v>
      </c>
      <c r="F14" s="1">
        <v>10</v>
      </c>
      <c r="G14" s="1">
        <v>10</v>
      </c>
      <c r="H14" s="1">
        <v>10</v>
      </c>
      <c r="I14" s="1"/>
      <c r="J14" s="1">
        <v>10</v>
      </c>
      <c r="K14" s="1">
        <v>10</v>
      </c>
      <c r="L14" s="1">
        <v>10</v>
      </c>
      <c r="M14" s="1">
        <v>10</v>
      </c>
      <c r="N14" s="1"/>
      <c r="O14" s="1"/>
      <c r="P14" s="1"/>
      <c r="Q14" s="6"/>
    </row>
    <row r="15" spans="1:17">
      <c r="A15" s="1">
        <v>6</v>
      </c>
      <c r="B15" s="16">
        <v>23728</v>
      </c>
      <c r="C15" s="1">
        <v>2019057798</v>
      </c>
      <c r="D15" s="2" t="s">
        <v>23</v>
      </c>
      <c r="E15" s="1">
        <v>32</v>
      </c>
      <c r="F15" s="1">
        <v>24</v>
      </c>
      <c r="G15" s="1">
        <v>32</v>
      </c>
      <c r="H15" s="1">
        <v>35</v>
      </c>
      <c r="I15" s="1">
        <f>SUM(E15:H16)</f>
        <v>163</v>
      </c>
      <c r="J15" s="1">
        <v>35</v>
      </c>
      <c r="K15" s="1">
        <v>40</v>
      </c>
      <c r="L15" s="1">
        <v>19</v>
      </c>
      <c r="M15" s="1">
        <v>37</v>
      </c>
      <c r="N15" s="1">
        <v>188</v>
      </c>
      <c r="O15" s="1">
        <f>SUM(J15:N16)</f>
        <v>359</v>
      </c>
      <c r="P15" s="1">
        <f t="shared" si="0"/>
        <v>522</v>
      </c>
      <c r="Q15" s="6">
        <f t="shared" si="1"/>
        <v>87</v>
      </c>
    </row>
    <row r="16" spans="1:17">
      <c r="A16" s="1"/>
      <c r="B16" s="16"/>
      <c r="C16" s="1"/>
      <c r="D16" s="2"/>
      <c r="E16" s="1">
        <v>10</v>
      </c>
      <c r="F16" s="1">
        <v>10</v>
      </c>
      <c r="G16" s="1">
        <v>10</v>
      </c>
      <c r="H16" s="1">
        <v>10</v>
      </c>
      <c r="I16" s="1"/>
      <c r="J16" s="1">
        <v>10</v>
      </c>
      <c r="K16" s="1">
        <v>10</v>
      </c>
      <c r="L16" s="1">
        <v>10</v>
      </c>
      <c r="M16" s="1">
        <v>10</v>
      </c>
      <c r="N16" s="1"/>
      <c r="O16" s="1"/>
      <c r="P16" s="1"/>
      <c r="Q16" s="6"/>
    </row>
    <row r="17" spans="1:17">
      <c r="A17" s="1">
        <v>7</v>
      </c>
      <c r="B17" s="16">
        <v>23729</v>
      </c>
      <c r="C17" s="1">
        <v>2019057839</v>
      </c>
      <c r="D17" s="2" t="s">
        <v>24</v>
      </c>
      <c r="E17" s="1">
        <v>27</v>
      </c>
      <c r="F17" s="1">
        <v>24</v>
      </c>
      <c r="G17" s="1">
        <v>29</v>
      </c>
      <c r="H17" s="1">
        <v>37</v>
      </c>
      <c r="I17" s="1">
        <f>SUM(E17:H18)</f>
        <v>157</v>
      </c>
      <c r="J17" s="1">
        <v>34</v>
      </c>
      <c r="K17" s="1">
        <v>40</v>
      </c>
      <c r="L17" s="1">
        <v>19</v>
      </c>
      <c r="M17" s="1">
        <v>32</v>
      </c>
      <c r="N17" s="1">
        <v>180</v>
      </c>
      <c r="O17" s="1">
        <f>SUM(J17:N18)</f>
        <v>345</v>
      </c>
      <c r="P17" s="1">
        <f t="shared" si="0"/>
        <v>502</v>
      </c>
      <c r="Q17" s="6">
        <f t="shared" si="1"/>
        <v>83.666666666666671</v>
      </c>
    </row>
    <row r="18" spans="1:17">
      <c r="A18" s="1"/>
      <c r="B18" s="16"/>
      <c r="C18" s="1"/>
      <c r="D18" s="2"/>
      <c r="E18" s="1">
        <v>10</v>
      </c>
      <c r="F18" s="1">
        <v>10</v>
      </c>
      <c r="G18" s="1">
        <v>10</v>
      </c>
      <c r="H18" s="1">
        <v>10</v>
      </c>
      <c r="I18" s="1"/>
      <c r="J18" s="1">
        <v>10</v>
      </c>
      <c r="K18" s="1">
        <v>10</v>
      </c>
      <c r="L18" s="1">
        <v>10</v>
      </c>
      <c r="M18" s="1">
        <v>10</v>
      </c>
      <c r="N18" s="1"/>
      <c r="O18" s="1"/>
      <c r="P18" s="1"/>
      <c r="Q18" s="6"/>
    </row>
    <row r="19" spans="1:17">
      <c r="A19" s="1">
        <v>8</v>
      </c>
      <c r="B19" s="16">
        <v>23730</v>
      </c>
      <c r="C19" s="1">
        <v>2019058244</v>
      </c>
      <c r="D19" s="2" t="s">
        <v>25</v>
      </c>
      <c r="E19" s="1">
        <v>29</v>
      </c>
      <c r="F19" s="1">
        <v>21</v>
      </c>
      <c r="G19" s="1">
        <v>34</v>
      </c>
      <c r="H19" s="1">
        <v>30</v>
      </c>
      <c r="I19" s="1">
        <f>SUM(E19:H20)</f>
        <v>154</v>
      </c>
      <c r="J19" s="1">
        <f>43-J20</f>
        <v>34</v>
      </c>
      <c r="K19" s="1">
        <v>34</v>
      </c>
      <c r="L19" s="1">
        <v>26</v>
      </c>
      <c r="M19" s="1">
        <f>42-8</f>
        <v>34</v>
      </c>
      <c r="N19" s="1">
        <v>177</v>
      </c>
      <c r="O19" s="1">
        <f>SUM(J19:N20)</f>
        <v>341</v>
      </c>
      <c r="P19" s="1">
        <f t="shared" si="0"/>
        <v>495</v>
      </c>
      <c r="Q19" s="6">
        <f t="shared" si="1"/>
        <v>82.5</v>
      </c>
    </row>
    <row r="20" spans="1:17">
      <c r="A20" s="1"/>
      <c r="B20" s="16"/>
      <c r="C20" s="1"/>
      <c r="D20" s="2"/>
      <c r="E20" s="1">
        <v>10</v>
      </c>
      <c r="F20" s="1">
        <v>10</v>
      </c>
      <c r="G20" s="1">
        <v>10</v>
      </c>
      <c r="H20" s="1">
        <v>10</v>
      </c>
      <c r="I20" s="1"/>
      <c r="J20" s="1">
        <v>9</v>
      </c>
      <c r="K20" s="1">
        <v>10</v>
      </c>
      <c r="L20" s="1">
        <v>9</v>
      </c>
      <c r="M20" s="1">
        <v>8</v>
      </c>
      <c r="N20" s="1"/>
      <c r="O20" s="1"/>
      <c r="P20" s="1"/>
      <c r="Q20" s="6"/>
    </row>
    <row r="21" spans="1:17">
      <c r="A21" s="1">
        <v>9</v>
      </c>
      <c r="B21" s="16">
        <v>23731</v>
      </c>
      <c r="C21" s="1">
        <v>2019058284</v>
      </c>
      <c r="D21" s="2" t="s">
        <v>26</v>
      </c>
      <c r="E21" s="1">
        <v>24</v>
      </c>
      <c r="F21" s="1">
        <v>21</v>
      </c>
      <c r="G21" s="1">
        <v>26</v>
      </c>
      <c r="H21" s="1">
        <v>32</v>
      </c>
      <c r="I21" s="1">
        <f>SUM(E21:H22)</f>
        <v>143</v>
      </c>
      <c r="J21" s="1">
        <v>34</v>
      </c>
      <c r="K21" s="1">
        <v>35</v>
      </c>
      <c r="L21" s="1">
        <v>21</v>
      </c>
      <c r="M21" s="1">
        <v>30</v>
      </c>
      <c r="N21" s="1">
        <v>193</v>
      </c>
      <c r="O21" s="1">
        <f>SUM(J21:N22)</f>
        <v>353</v>
      </c>
      <c r="P21" s="1">
        <f t="shared" si="0"/>
        <v>496</v>
      </c>
      <c r="Q21" s="6">
        <f t="shared" si="1"/>
        <v>82.666666666666671</v>
      </c>
    </row>
    <row r="22" spans="1:17">
      <c r="A22" s="1"/>
      <c r="B22" s="16"/>
      <c r="C22" s="1"/>
      <c r="D22" s="2"/>
      <c r="E22" s="1">
        <v>10</v>
      </c>
      <c r="F22" s="1">
        <v>10</v>
      </c>
      <c r="G22" s="1">
        <v>10</v>
      </c>
      <c r="H22" s="1">
        <v>10</v>
      </c>
      <c r="I22" s="1"/>
      <c r="J22" s="1">
        <v>10</v>
      </c>
      <c r="K22" s="1">
        <v>10</v>
      </c>
      <c r="L22" s="1">
        <v>10</v>
      </c>
      <c r="M22" s="1">
        <v>10</v>
      </c>
      <c r="N22" s="1"/>
      <c r="O22" s="1"/>
      <c r="P22" s="1"/>
      <c r="Q22" s="6"/>
    </row>
    <row r="23" spans="1:17">
      <c r="A23" s="1">
        <v>10</v>
      </c>
      <c r="B23" s="16">
        <v>23732</v>
      </c>
      <c r="C23" s="1">
        <v>2019058288</v>
      </c>
      <c r="D23" s="2" t="s">
        <v>27</v>
      </c>
      <c r="E23" s="1">
        <v>27</v>
      </c>
      <c r="F23" s="1">
        <v>24</v>
      </c>
      <c r="G23" s="1">
        <v>30</v>
      </c>
      <c r="H23" s="1">
        <v>35</v>
      </c>
      <c r="I23" s="1">
        <f>SUM(E23:H24)</f>
        <v>156</v>
      </c>
      <c r="J23" s="1">
        <v>37</v>
      </c>
      <c r="K23" s="1">
        <v>40</v>
      </c>
      <c r="L23" s="1">
        <v>22</v>
      </c>
      <c r="M23" s="1">
        <v>30</v>
      </c>
      <c r="N23" s="1">
        <v>183</v>
      </c>
      <c r="O23" s="1">
        <f>SUM(J23:N24)</f>
        <v>352</v>
      </c>
      <c r="P23" s="1">
        <f t="shared" si="0"/>
        <v>508</v>
      </c>
      <c r="Q23" s="6">
        <f t="shared" si="1"/>
        <v>84.666666666666671</v>
      </c>
    </row>
    <row r="24" spans="1:17">
      <c r="A24" s="1"/>
      <c r="B24" s="16"/>
      <c r="C24" s="1"/>
      <c r="D24" s="2"/>
      <c r="E24" s="1">
        <v>10</v>
      </c>
      <c r="F24" s="1">
        <v>10</v>
      </c>
      <c r="G24" s="1">
        <v>10</v>
      </c>
      <c r="H24" s="1">
        <v>10</v>
      </c>
      <c r="I24" s="1"/>
      <c r="J24" s="1">
        <v>10</v>
      </c>
      <c r="K24" s="1">
        <v>10</v>
      </c>
      <c r="L24" s="1">
        <v>10</v>
      </c>
      <c r="M24" s="1">
        <v>10</v>
      </c>
      <c r="N24" s="1"/>
      <c r="O24" s="1"/>
      <c r="P24" s="1"/>
      <c r="Q24" s="6"/>
    </row>
    <row r="25" spans="1:17">
      <c r="A25" s="1">
        <v>11</v>
      </c>
      <c r="B25" s="16">
        <v>23733</v>
      </c>
      <c r="C25" s="1">
        <v>2019058299</v>
      </c>
      <c r="D25" s="2" t="s">
        <v>28</v>
      </c>
      <c r="E25" s="1">
        <v>30</v>
      </c>
      <c r="F25" s="1">
        <v>24</v>
      </c>
      <c r="G25" s="1">
        <v>27</v>
      </c>
      <c r="H25" s="1">
        <v>35</v>
      </c>
      <c r="I25" s="1">
        <f>SUM(E25:H26)</f>
        <v>156</v>
      </c>
      <c r="J25" s="1">
        <v>35</v>
      </c>
      <c r="K25" s="1">
        <v>40</v>
      </c>
      <c r="L25" s="1">
        <v>24</v>
      </c>
      <c r="M25" s="1">
        <v>34</v>
      </c>
      <c r="N25" s="1">
        <v>176</v>
      </c>
      <c r="O25" s="1">
        <f>SUM(J25:N26)</f>
        <v>349</v>
      </c>
      <c r="P25" s="1">
        <f t="shared" si="0"/>
        <v>505</v>
      </c>
      <c r="Q25" s="6">
        <f t="shared" si="1"/>
        <v>84.166666666666671</v>
      </c>
    </row>
    <row r="26" spans="1:17">
      <c r="A26" s="1"/>
      <c r="B26" s="16"/>
      <c r="C26" s="1"/>
      <c r="D26" s="2"/>
      <c r="E26" s="1">
        <v>10</v>
      </c>
      <c r="F26" s="1">
        <v>10</v>
      </c>
      <c r="G26" s="1">
        <v>10</v>
      </c>
      <c r="H26" s="1">
        <v>10</v>
      </c>
      <c r="I26" s="1"/>
      <c r="J26" s="1">
        <v>10</v>
      </c>
      <c r="K26" s="1">
        <v>10</v>
      </c>
      <c r="L26" s="1">
        <v>10</v>
      </c>
      <c r="M26" s="1">
        <v>10</v>
      </c>
      <c r="N26" s="1"/>
      <c r="O26" s="1"/>
      <c r="P26" s="1"/>
      <c r="Q26" s="6"/>
    </row>
    <row r="27" spans="1:17">
      <c r="A27" s="1">
        <v>12</v>
      </c>
      <c r="B27" s="16">
        <v>23734</v>
      </c>
      <c r="C27" s="1">
        <v>2018030554</v>
      </c>
      <c r="D27" s="2" t="s">
        <v>29</v>
      </c>
      <c r="E27" s="1">
        <f>32-8</f>
        <v>24</v>
      </c>
      <c r="F27" s="1">
        <v>24</v>
      </c>
      <c r="G27" s="1">
        <f>37-8</f>
        <v>29</v>
      </c>
      <c r="H27" s="1">
        <f>43-8</f>
        <v>35</v>
      </c>
      <c r="I27" s="1">
        <f>SUM(E27:H28)</f>
        <v>144</v>
      </c>
      <c r="J27" s="1">
        <f>42-8</f>
        <v>34</v>
      </c>
      <c r="K27" s="1">
        <f>46-8</f>
        <v>38</v>
      </c>
      <c r="L27" s="1">
        <v>22</v>
      </c>
      <c r="M27" s="1">
        <v>37</v>
      </c>
      <c r="N27" s="1">
        <v>154</v>
      </c>
      <c r="O27" s="1">
        <f>SUM(J27:N28)</f>
        <v>317</v>
      </c>
      <c r="P27" s="1">
        <f>(I27+O27)</f>
        <v>461</v>
      </c>
      <c r="Q27" s="6">
        <f>(P27/600)*100</f>
        <v>76.833333333333329</v>
      </c>
    </row>
    <row r="28" spans="1:17">
      <c r="A28" s="1"/>
      <c r="B28" s="16"/>
      <c r="C28" s="1"/>
      <c r="D28" s="2"/>
      <c r="E28" s="1">
        <v>8</v>
      </c>
      <c r="F28" s="1">
        <v>8</v>
      </c>
      <c r="G28" s="1">
        <v>8</v>
      </c>
      <c r="H28" s="1">
        <v>8</v>
      </c>
      <c r="I28" s="1"/>
      <c r="J28" s="1">
        <v>8</v>
      </c>
      <c r="K28" s="1">
        <v>8</v>
      </c>
      <c r="L28" s="1">
        <v>8</v>
      </c>
      <c r="M28" s="1">
        <v>8</v>
      </c>
      <c r="N28" s="1"/>
      <c r="O28" s="1"/>
      <c r="P28" s="1"/>
      <c r="Q28" s="6"/>
    </row>
    <row r="29" spans="1:17">
      <c r="A29" s="1">
        <v>13</v>
      </c>
      <c r="B29" s="16">
        <v>23735</v>
      </c>
      <c r="C29" s="1">
        <v>2019058057</v>
      </c>
      <c r="D29" s="2" t="s">
        <v>30</v>
      </c>
      <c r="E29" s="1">
        <v>22</v>
      </c>
      <c r="F29" s="1">
        <v>16</v>
      </c>
      <c r="G29" s="1">
        <v>30</v>
      </c>
      <c r="H29" s="1">
        <v>37</v>
      </c>
      <c r="I29" s="1">
        <f>SUM(E29:H30)</f>
        <v>145</v>
      </c>
      <c r="J29" s="1">
        <v>34</v>
      </c>
      <c r="K29" s="1">
        <v>38</v>
      </c>
      <c r="L29" s="1">
        <v>24</v>
      </c>
      <c r="M29" s="1">
        <v>34</v>
      </c>
      <c r="N29" s="1">
        <v>191</v>
      </c>
      <c r="O29" s="1">
        <f>SUM(J29:N30)</f>
        <v>361</v>
      </c>
      <c r="P29" s="1">
        <f t="shared" si="0"/>
        <v>506</v>
      </c>
      <c r="Q29" s="6">
        <f t="shared" si="1"/>
        <v>84.333333333333343</v>
      </c>
    </row>
    <row r="30" spans="1:17">
      <c r="A30" s="1"/>
      <c r="B30" s="16"/>
      <c r="C30" s="1"/>
      <c r="D30" s="2"/>
      <c r="E30" s="1">
        <v>10</v>
      </c>
      <c r="F30" s="1">
        <v>10</v>
      </c>
      <c r="G30" s="1">
        <v>10</v>
      </c>
      <c r="H30" s="1">
        <v>10</v>
      </c>
      <c r="I30" s="1"/>
      <c r="J30" s="1">
        <v>10</v>
      </c>
      <c r="K30" s="1">
        <v>10</v>
      </c>
      <c r="L30" s="1">
        <v>10</v>
      </c>
      <c r="M30" s="1">
        <v>10</v>
      </c>
      <c r="N30" s="1"/>
      <c r="O30" s="1"/>
      <c r="P30" s="1"/>
      <c r="Q30" s="6"/>
    </row>
    <row r="31" spans="1:17">
      <c r="A31" s="1">
        <v>14</v>
      </c>
      <c r="B31" s="16">
        <v>23736</v>
      </c>
      <c r="C31" s="1">
        <v>2019058143</v>
      </c>
      <c r="D31" s="2" t="s">
        <v>31</v>
      </c>
      <c r="E31" s="1">
        <v>27</v>
      </c>
      <c r="F31" s="1">
        <v>21</v>
      </c>
      <c r="G31" s="1">
        <v>32</v>
      </c>
      <c r="H31" s="1">
        <v>27</v>
      </c>
      <c r="I31" s="1">
        <f>SUM(E31:H32)</f>
        <v>147</v>
      </c>
      <c r="J31" s="1">
        <v>35</v>
      </c>
      <c r="K31" s="1">
        <v>38</v>
      </c>
      <c r="L31" s="1">
        <v>24</v>
      </c>
      <c r="M31" s="1">
        <v>30</v>
      </c>
      <c r="N31" s="1">
        <v>191</v>
      </c>
      <c r="O31" s="1">
        <f>SUM(J31:N32)</f>
        <v>358</v>
      </c>
      <c r="P31" s="1">
        <f t="shared" si="0"/>
        <v>505</v>
      </c>
      <c r="Q31" s="6">
        <f t="shared" si="1"/>
        <v>84.166666666666671</v>
      </c>
    </row>
    <row r="32" spans="1:17">
      <c r="A32" s="1"/>
      <c r="B32" s="16"/>
      <c r="C32" s="1"/>
      <c r="D32" s="2"/>
      <c r="E32" s="1">
        <v>10</v>
      </c>
      <c r="F32" s="1">
        <v>10</v>
      </c>
      <c r="G32" s="1">
        <v>10</v>
      </c>
      <c r="H32" s="1">
        <v>10</v>
      </c>
      <c r="I32" s="1"/>
      <c r="J32" s="1">
        <v>10</v>
      </c>
      <c r="K32" s="1">
        <v>10</v>
      </c>
      <c r="L32" s="1">
        <v>10</v>
      </c>
      <c r="M32" s="1">
        <v>10</v>
      </c>
      <c r="N32" s="1"/>
      <c r="O32" s="1"/>
      <c r="P32" s="1"/>
      <c r="Q32" s="6"/>
    </row>
    <row r="33" spans="1:17">
      <c r="A33" s="1">
        <v>15</v>
      </c>
      <c r="B33" s="16">
        <v>23737</v>
      </c>
      <c r="C33" s="1">
        <v>2019058150</v>
      </c>
      <c r="D33" s="2" t="s">
        <v>32</v>
      </c>
      <c r="E33" s="1">
        <v>29</v>
      </c>
      <c r="F33" s="1">
        <v>18</v>
      </c>
      <c r="G33" s="1">
        <v>34</v>
      </c>
      <c r="H33" s="1">
        <v>35</v>
      </c>
      <c r="I33" s="1">
        <f>SUM(E33:H34)</f>
        <v>156</v>
      </c>
      <c r="J33" s="1">
        <v>34</v>
      </c>
      <c r="K33" s="1">
        <v>35</v>
      </c>
      <c r="L33" s="1">
        <v>26</v>
      </c>
      <c r="M33" s="1">
        <v>34</v>
      </c>
      <c r="N33" s="1">
        <v>194</v>
      </c>
      <c r="O33" s="1">
        <f>SUM(J33:N34)</f>
        <v>363</v>
      </c>
      <c r="P33" s="1">
        <f t="shared" si="0"/>
        <v>519</v>
      </c>
      <c r="Q33" s="6">
        <f t="shared" si="1"/>
        <v>86.5</v>
      </c>
    </row>
    <row r="34" spans="1:17">
      <c r="A34" s="1"/>
      <c r="B34" s="16"/>
      <c r="C34" s="1"/>
      <c r="D34" s="2"/>
      <c r="E34" s="1">
        <v>10</v>
      </c>
      <c r="F34" s="1">
        <v>10</v>
      </c>
      <c r="G34" s="1">
        <v>10</v>
      </c>
      <c r="H34" s="1">
        <v>10</v>
      </c>
      <c r="I34" s="1"/>
      <c r="J34" s="1">
        <v>10</v>
      </c>
      <c r="K34" s="1">
        <v>10</v>
      </c>
      <c r="L34" s="1">
        <v>10</v>
      </c>
      <c r="M34" s="1">
        <v>10</v>
      </c>
      <c r="N34" s="1"/>
      <c r="O34" s="1"/>
      <c r="P34" s="1"/>
      <c r="Q34" s="6"/>
    </row>
    <row r="35" spans="1:17">
      <c r="A35" s="1">
        <v>16</v>
      </c>
      <c r="B35" s="16">
        <v>23738</v>
      </c>
      <c r="C35" s="1">
        <v>2019058163</v>
      </c>
      <c r="D35" s="2" t="s">
        <v>33</v>
      </c>
      <c r="E35" s="1">
        <v>29</v>
      </c>
      <c r="F35" s="1">
        <v>24</v>
      </c>
      <c r="G35" s="1">
        <v>27</v>
      </c>
      <c r="H35" s="1">
        <v>37</v>
      </c>
      <c r="I35" s="1">
        <f>SUM(E35:H36)</f>
        <v>157</v>
      </c>
      <c r="J35" s="1">
        <v>35</v>
      </c>
      <c r="K35" s="1">
        <v>38</v>
      </c>
      <c r="L35" s="1">
        <v>22</v>
      </c>
      <c r="M35" s="1">
        <v>35</v>
      </c>
      <c r="N35" s="1">
        <v>181</v>
      </c>
      <c r="O35" s="1">
        <f>SUM(J35:N36)</f>
        <v>351</v>
      </c>
      <c r="P35" s="1">
        <f t="shared" si="0"/>
        <v>508</v>
      </c>
      <c r="Q35" s="6">
        <f t="shared" si="1"/>
        <v>84.666666666666671</v>
      </c>
    </row>
    <row r="36" spans="1:17">
      <c r="A36" s="1"/>
      <c r="B36" s="16"/>
      <c r="C36" s="1"/>
      <c r="D36" s="2"/>
      <c r="E36" s="1">
        <v>10</v>
      </c>
      <c r="F36" s="1">
        <v>10</v>
      </c>
      <c r="G36" s="1">
        <v>10</v>
      </c>
      <c r="H36" s="1">
        <v>10</v>
      </c>
      <c r="I36" s="1"/>
      <c r="J36" s="1">
        <v>10</v>
      </c>
      <c r="K36" s="1">
        <v>10</v>
      </c>
      <c r="L36" s="1">
        <v>10</v>
      </c>
      <c r="M36" s="1">
        <v>10</v>
      </c>
      <c r="N36" s="1"/>
      <c r="O36" s="1"/>
      <c r="P36" s="1"/>
      <c r="Q36" s="6"/>
    </row>
    <row r="37" spans="1:17">
      <c r="A37" s="1">
        <v>17</v>
      </c>
      <c r="B37" s="16">
        <v>23739</v>
      </c>
      <c r="C37" s="1">
        <v>2019058195</v>
      </c>
      <c r="D37" s="2" t="s">
        <v>34</v>
      </c>
      <c r="E37" s="1">
        <v>29</v>
      </c>
      <c r="F37" s="1">
        <v>24</v>
      </c>
      <c r="G37" s="1">
        <v>27</v>
      </c>
      <c r="H37" s="1">
        <v>35</v>
      </c>
      <c r="I37" s="1">
        <f>SUM(E37:H38)</f>
        <v>155</v>
      </c>
      <c r="J37" s="1">
        <v>34</v>
      </c>
      <c r="K37" s="1">
        <v>38</v>
      </c>
      <c r="L37" s="1">
        <v>21</v>
      </c>
      <c r="M37" s="1">
        <v>35</v>
      </c>
      <c r="N37" s="1">
        <v>176</v>
      </c>
      <c r="O37" s="1">
        <f>SUM(J37:N38)</f>
        <v>344</v>
      </c>
      <c r="P37" s="1">
        <f t="shared" si="0"/>
        <v>499</v>
      </c>
      <c r="Q37" s="6">
        <f t="shared" si="1"/>
        <v>83.166666666666671</v>
      </c>
    </row>
    <row r="38" spans="1:17">
      <c r="A38" s="11"/>
      <c r="B38" s="11"/>
      <c r="C38" s="11"/>
      <c r="D38" s="11"/>
      <c r="E38" s="1">
        <v>10</v>
      </c>
      <c r="F38" s="1">
        <v>10</v>
      </c>
      <c r="G38" s="1">
        <v>10</v>
      </c>
      <c r="H38" s="1">
        <v>10</v>
      </c>
      <c r="I38" s="1"/>
      <c r="J38" s="1">
        <v>10</v>
      </c>
      <c r="K38" s="1">
        <v>10</v>
      </c>
      <c r="L38" s="1">
        <v>10</v>
      </c>
      <c r="M38" s="1">
        <v>10</v>
      </c>
      <c r="N38" s="11"/>
      <c r="O38" s="11"/>
      <c r="P38" s="11"/>
      <c r="Q38" s="11"/>
    </row>
  </sheetData>
  <sortState ref="B5:B20">
    <sortCondition ref="B3"/>
  </sortState>
  <mergeCells count="5">
    <mergeCell ref="P3:P4"/>
    <mergeCell ref="E3:I3"/>
    <mergeCell ref="J3:O3"/>
    <mergeCell ref="Q3:Q4"/>
    <mergeCell ref="A1:Q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22-23</vt:lpstr>
      <vt:lpstr>21-22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DEPT-STATISTICS</dc:creator>
  <cp:lastModifiedBy>STATISTICSDEPARTMENT</cp:lastModifiedBy>
  <dcterms:created xsi:type="dcterms:W3CDTF">2023-07-07T07:53:43Z</dcterms:created>
  <dcterms:modified xsi:type="dcterms:W3CDTF">2024-01-16T10:03:45Z</dcterms:modified>
</cp:coreProperties>
</file>